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ropbox\פרויקטים עבודה\2024\מקווה כרם יבנה\כתב כמויות\"/>
    </mc:Choice>
  </mc:AlternateContent>
  <xr:revisionPtr revIDLastSave="0" documentId="13_ncr:1_{7972B947-DE5B-474E-BA30-8055A1EAE1C2}" xr6:coauthVersionLast="47" xr6:coauthVersionMax="47" xr10:uidLastSave="{00000000-0000-0000-0000-000000000000}"/>
  <bookViews>
    <workbookView xWindow="-120" yWindow="-120" windowWidth="29040" windowHeight="15840" xr2:uid="{A7546907-0D13-4876-922C-E2D9B22ADB29}"/>
  </bookViews>
  <sheets>
    <sheet name="גיליון1" sheetId="1" r:id="rId1"/>
  </sheets>
  <calcPr calcId="18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E26" i="1"/>
  <c r="F23" i="1"/>
  <c r="F27" i="1"/>
  <c r="F44" i="1"/>
  <c r="F45" i="1"/>
  <c r="F46" i="1"/>
  <c r="F47" i="1"/>
  <c r="F48" i="1"/>
  <c r="F49" i="1"/>
  <c r="F50" i="1"/>
  <c r="F51" i="1"/>
  <c r="F43" i="1"/>
  <c r="F36" i="1"/>
  <c r="F37" i="1"/>
  <c r="F35" i="1"/>
  <c r="F31" i="1"/>
  <c r="F32" i="1" s="1"/>
  <c r="F18" i="1"/>
  <c r="F19" i="1"/>
  <c r="F20" i="1"/>
  <c r="F21" i="1"/>
  <c r="F22" i="1"/>
  <c r="F24" i="1"/>
  <c r="F25" i="1"/>
  <c r="F17" i="1"/>
  <c r="F5" i="1"/>
  <c r="F6" i="1"/>
  <c r="F7" i="1"/>
  <c r="F8" i="1"/>
  <c r="F9" i="1"/>
  <c r="F4" i="1"/>
  <c r="E11" i="1"/>
  <c r="F28" i="1" l="1"/>
  <c r="F11" i="1"/>
  <c r="F53" i="1"/>
  <c r="F38" i="1"/>
  <c r="F55" i="1" l="1"/>
</calcChain>
</file>

<file path=xl/sharedStrings.xml><?xml version="1.0" encoding="utf-8"?>
<sst xmlns="http://schemas.openxmlformats.org/spreadsheetml/2006/main" count="93" uniqueCount="66">
  <si>
    <t>קומפלט</t>
  </si>
  <si>
    <t>מ"א</t>
  </si>
  <si>
    <t>מ"ר</t>
  </si>
  <si>
    <t>הריסה ופינוי:</t>
  </si>
  <si>
    <t>צבע:</t>
  </si>
  <si>
    <t>יחידה</t>
  </si>
  <si>
    <t>חשמל ותאורה:</t>
  </si>
  <si>
    <t>סה"כ:</t>
  </si>
  <si>
    <t>כללי:</t>
  </si>
  <si>
    <t>תכנון ועיצוב ספיר ארן</t>
  </si>
  <si>
    <t>מכולה + פינוי פסולת לאתר מורשה</t>
  </si>
  <si>
    <t>יחידה/חומר:</t>
  </si>
  <si>
    <t>כמות:</t>
  </si>
  <si>
    <t>אופציה מחיר ליחידה:</t>
  </si>
  <si>
    <t>2 חדרי שירותים</t>
  </si>
  <si>
    <t>בניה, ריצוף חיפוי:</t>
  </si>
  <si>
    <t>פירוק שלושה מזגנים עיליים עבור עבודות קבלן וכו' (יש לשמור על היחידות ולהרכיב לאחר גמר עבודות!)</t>
  </si>
  <si>
    <t>שליכט דקורטיבי בקירות חדרי שירותים (מעל חיפוי שבגובה 1.2)</t>
  </si>
  <si>
    <t>תוספת נקודות מאור מחווט למפסק- חוץ</t>
  </si>
  <si>
    <t>תוספת נקודות מאור מחווט למפסק- פנים מקווה</t>
  </si>
  <si>
    <t>חדרי אמבטיה ובור טבילה</t>
  </si>
  <si>
    <t>חציבת נק' חשמל בקיר עבור ונטה כולל תיקוני חציבות (כיום קיימת תעלה חיצונית)</t>
  </si>
  <si>
    <t>רכישת האריחים באחריות המזמין</t>
  </si>
  <si>
    <t>שקע מוגן מים</t>
  </si>
  <si>
    <t>שקע כפול מוגן מים</t>
  </si>
  <si>
    <t>כל אביזרי החשמל כדוגמת חברת גוויס/נסקו או ש"ע  - יש לאשר את הספק טרם הרכישה</t>
  </si>
  <si>
    <t>העבודה תבוצע ע"י חשמלאי מוסמך</t>
  </si>
  <si>
    <t>החלפת לוח חשמל ראשי כולל אביזרים marlen geran או ש"ע - יש להעביר תכנון לוח חשמל לאישור טרם הביצוע</t>
  </si>
  <si>
    <t xml:space="preserve">פירוק דלת חדר כביסה כולל יישור והכנה לגליפים לדלת חדשה בנגרות </t>
  </si>
  <si>
    <t>שקע כוח מכונת כביסה ומיבש</t>
  </si>
  <si>
    <t>פירוק ארונות - פרוזדור</t>
  </si>
  <si>
    <t>לידיעה בלבד !</t>
  </si>
  <si>
    <t>פירוק דלת כניסה והכנה לדלת חדשה - לידיעה בלבד !</t>
  </si>
  <si>
    <t>פירוק כל הריצוף, חיפוי וכלים סניטרים קיימים. כולל טייח שחור מיישר לאחר פירוק קרמיקות.</t>
  </si>
  <si>
    <t>אינסטלציה:</t>
  </si>
  <si>
    <t>העבודות בחדר הטבילה יבוצעו בכפוף ובהתאם להנחיות גורם הלכתי מטעם המזמין. על הקבלן לבצע את העבודות בהתאם להנחיות כפי שינתנו.
הקבלן לא יעבור שלב אלא לאחר שהתקבלה הודעה בכתב מטעם המזמין כי העבודה בוצעה ע"פ הנחיות הגורם ההלכתי.</t>
  </si>
  <si>
    <t xml:space="preserve">החלפת כל נקודות המים, הצנרת והניקוז לחדש. </t>
  </si>
  <si>
    <r>
      <rPr>
        <sz val="12"/>
        <rFont val="Arial"/>
        <family val="2"/>
        <scheme val="minor"/>
      </rPr>
      <t>צביעת תקרה ותיקוני חציבות בקירות לאחר עבודות חשמל, תאורה ואינסטלציה</t>
    </r>
    <r>
      <rPr>
        <sz val="12"/>
        <rFont val="Arial"/>
        <family val="2"/>
      </rPr>
      <t xml:space="preserve">. </t>
    </r>
    <r>
      <rPr>
        <u/>
        <sz val="12"/>
        <color theme="1"/>
        <rFont val="Arial"/>
        <family val="2"/>
      </rPr>
      <t>כולל חזרת הקבלן לתיקוני צבע לאחר התקנות של ספקים.</t>
    </r>
  </si>
  <si>
    <t>סה"כ עבודה:</t>
  </si>
  <si>
    <t>סה"כ עבודה כולל מע"מ:</t>
  </si>
  <si>
    <t>סה"כ סעיף צבע:</t>
  </si>
  <si>
    <t>סה"כ סעיף חשמל ותאורה:</t>
  </si>
  <si>
    <t>סה"כ סעיף אינסטלציה:</t>
  </si>
  <si>
    <t>סה"כ סעיף בניה ריצוף וחיפוי:</t>
  </si>
  <si>
    <t>סה"כ הריסה ופינוי:</t>
  </si>
  <si>
    <t>* שימו לב כי הכתב כמויות מפורט סעיף אחר סעיף ומונה את כל הדברים שכרגע צריך. אך צריך לקחת בחשבון שכתב הכמויות אינו מושלם וכי יתכנו תוספות בהמשך בשטח.</t>
  </si>
  <si>
    <t>* עבודת הקבלן כוללת את כל החומר השחור, באחריות מזמין העבודה לספק את כל החומר הלבן.</t>
  </si>
  <si>
    <t>כתב כמויות עבור שיפוץ ועיצוב מקווה כרם יבנה - מועצה דתית חבל יבנה</t>
  </si>
  <si>
    <t>* על הקבלן לחזור בסיום ההתקנות עבור תיקוני צבע, הרכבת ברזי ניל, סיפונים וכו'...</t>
  </si>
  <si>
    <t>שליכט דקורטיבי / צביעה דקורטיבית בקירות מבואת כניסה</t>
  </si>
  <si>
    <t xml:space="preserve">בנית קיר אסלה מגבס סופרבורד בגובה 120 ס"מ כולל ביטון עבור מיכל הדחה סמוי </t>
  </si>
  <si>
    <t>פירוק מעקות - מעקה בור טבילה ומעקה כניסה למקווה (כ-5 מ"א) פנים וחוץ.</t>
  </si>
  <si>
    <t xml:space="preserve">ריצוף וחיפוי חדש עד לגובה תקרה. כולל חיפוי מדרגות לבור טבילה.(גודל אריחים 60/120 מתייחס גם למדרגות)  </t>
  </si>
  <si>
    <t>מעודכן לתאריך 19/5/24</t>
  </si>
  <si>
    <r>
      <t>מדרגות בטון ברוחב 1.5 מ' -</t>
    </r>
    <r>
      <rPr>
        <sz val="12"/>
        <color rgb="FFFF0000"/>
        <rFont val="Arial"/>
        <family val="2"/>
        <scheme val="minor"/>
      </rPr>
      <t xml:space="preserve"> תסופק תכנית ע"י יועץ נגישות בנפרד.</t>
    </r>
  </si>
  <si>
    <r>
      <t xml:space="preserve">בנית רמפת נכים מבטון </t>
    </r>
    <r>
      <rPr>
        <sz val="12"/>
        <color rgb="FFFF0000"/>
        <rFont val="Arial"/>
        <family val="2"/>
        <scheme val="minor"/>
      </rPr>
      <t>תסופק תכנית ע"י יועץ נגישות בנפרד.</t>
    </r>
  </si>
  <si>
    <t>ריצוף, חיפוי חדש עד לגובה 120 (גודל אריחים 60/120)</t>
  </si>
  <si>
    <t>עבודות איטום מלא לבור הטבילה כולל בורות ניקוז וחיבורים , כולל בדיקת הצפה , כולל עבודות טיח מיישר בהתאם לנדרש ואישור הילכתי לפני חיפוי קירות.</t>
  </si>
  <si>
    <t>הרכבת אמבטיות כולל קונסטרוקציה, הרכבת כלים סניטרים וברזים בהתאם לתוכניות ולצורך, והרכבת אביזרים נלווים.</t>
  </si>
  <si>
    <r>
      <t>התקנת פנל פולימר לבן במבואת כניסה -</t>
    </r>
    <r>
      <rPr>
        <sz val="12"/>
        <color rgb="FFFF0000"/>
        <rFont val="Arial"/>
        <family val="2"/>
        <scheme val="minor"/>
      </rPr>
      <t xml:space="preserve"> פנל יסופק ע"י המזמין.</t>
    </r>
  </si>
  <si>
    <r>
      <t xml:space="preserve">התקנת </t>
    </r>
    <r>
      <rPr>
        <sz val="12"/>
        <rFont val="Arial"/>
        <family val="2"/>
        <scheme val="minor"/>
      </rPr>
      <t>"זוית הנגשה בטיחותי עם קרבורנדום צהוב אלומניום למניעת החלקה</t>
    </r>
    <r>
      <rPr>
        <sz val="12"/>
        <color theme="1"/>
        <rFont val="Arial"/>
        <family val="2"/>
        <scheme val="minor"/>
      </rPr>
      <t xml:space="preserve"> למדרגות עבור בור טבילה מקרמיקה כולל חומר - </t>
    </r>
    <r>
      <rPr>
        <sz val="12"/>
        <color rgb="FFFF0000"/>
        <rFont val="Arial"/>
        <family val="2"/>
        <scheme val="minor"/>
      </rPr>
      <t>יסופק ע"י הקבלן המבצע.</t>
    </r>
  </si>
  <si>
    <r>
      <t xml:space="preserve">מעקה + מאחז יד לרמפה מגולוון וצבוע בתנור- מתייחס לחוץ. </t>
    </r>
    <r>
      <rPr>
        <sz val="12"/>
        <color rgb="FFFF0000"/>
        <rFont val="Arial"/>
        <family val="2"/>
        <scheme val="minor"/>
      </rPr>
      <t>יבוצע ע"י מסגר מטעם הקבלן המבצע.</t>
    </r>
  </si>
  <si>
    <r>
      <t>הרכבת גוף תאורה -</t>
    </r>
    <r>
      <rPr>
        <sz val="12"/>
        <color rgb="FFFF0000"/>
        <rFont val="Arial"/>
        <family val="2"/>
        <scheme val="minor"/>
      </rPr>
      <t xml:space="preserve"> יסופק ע"י המזמין</t>
    </r>
  </si>
  <si>
    <t xml:space="preserve">חציבת נק' תאורה והזזה כ0.5 מ"ר- פרוזדור </t>
  </si>
  <si>
    <t>יש להחליף את כל מעגלי התאורה ומעגלי הכח הקיימים כולל המפסקים לחדשים כולל החלפת אביזר קצה וחיווטים (קופסאת חשמל, מפסק)</t>
  </si>
  <si>
    <t>* תוקף הצעת מחיר לחודש.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</si>
</sst>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charset val="177"/>
      <scheme val="minor"/>
    </font>
    <font>
      <b/>
      <sz val="11"/>
      <color theme="1"/>
      <name val="Arial"/>
      <family val="2"/>
      <scheme val="minor"/>
    </font>
    <font>
      <sz val="11"/>
      <color theme="1"/>
      <name val="Arial"/>
      <family val="2"/>
      <scheme val="minor"/>
    </font>
    <font>
      <sz val="11"/>
      <color rgb="FFFF0000"/>
      <name val="Arial"/>
      <family val="2"/>
      <scheme val="minor"/>
    </font>
    <font>
      <b/>
      <sz val="14"/>
      <color theme="1"/>
      <name val="Arial"/>
      <family val="2"/>
      <scheme val="minor"/>
    </font>
    <font>
      <b/>
      <sz val="12"/>
      <color theme="1"/>
      <name val="Arial"/>
      <family val="2"/>
      <scheme val="minor"/>
    </font>
    <font>
      <sz val="12"/>
      <color theme="1"/>
      <name val="Arial"/>
      <family val="2"/>
      <charset val="177"/>
      <scheme val="minor"/>
    </font>
    <font>
      <sz val="12"/>
      <color theme="1"/>
      <name val="Arial"/>
      <family val="2"/>
      <scheme val="minor"/>
    </font>
    <font>
      <b/>
      <u/>
      <sz val="12"/>
      <color theme="1"/>
      <name val="Arial"/>
      <family val="2"/>
    </font>
    <font>
      <sz val="12"/>
      <name val="Arial"/>
      <family val="2"/>
      <scheme val="minor"/>
    </font>
    <font>
      <sz val="12"/>
      <name val="Arial"/>
      <family val="2"/>
    </font>
    <font>
      <u/>
      <sz val="12"/>
      <color theme="1"/>
      <name val="Arial"/>
      <family val="2"/>
    </font>
    <font>
      <b/>
      <u/>
      <sz val="12"/>
      <color theme="1"/>
      <name val="Arial"/>
      <family val="2"/>
      <scheme val="minor"/>
    </font>
    <font>
      <b/>
      <sz val="14"/>
      <color theme="1"/>
      <name val="Arial"/>
      <family val="2"/>
    </font>
    <font>
      <sz val="12"/>
      <color rgb="FFFF0000"/>
      <name val="Arial"/>
      <family val="2"/>
      <scheme val="minor"/>
    </font>
    <font>
      <sz val="16"/>
      <color rgb="FFFF0000"/>
      <name val="Arial"/>
      <family val="2"/>
      <scheme val="minor"/>
    </font>
    <font>
      <sz val="11"/>
      <name val="Arial"/>
      <family val="2"/>
      <scheme val="minor"/>
    </font>
    <font>
      <b/>
      <sz val="12"/>
      <color theme="1"/>
      <name val="Arial"/>
      <family val="2"/>
    </font>
    <font>
      <b/>
      <sz val="12"/>
      <name val="Arial"/>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C000"/>
        <bgColor indexed="64"/>
      </patternFill>
    </fill>
    <fill>
      <patternFill patternType="solid">
        <fgColor rgb="FFB669E1"/>
        <bgColor indexed="64"/>
      </patternFill>
    </fill>
    <fill>
      <patternFill patternType="solid">
        <fgColor rgb="FF00B0F0"/>
        <bgColor indexed="64"/>
      </patternFill>
    </fill>
    <fill>
      <patternFill patternType="solid">
        <fgColor rgb="FFFF000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0" xfId="0" applyFont="1"/>
    <xf numFmtId="0" fontId="3" fillId="0" borderId="0" xfId="0" applyFont="1"/>
    <xf numFmtId="0" fontId="1" fillId="0" borderId="0" xfId="0" applyFont="1"/>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0" xfId="0" applyFont="1" applyAlignment="1">
      <alignment horizontal="right"/>
    </xf>
    <xf numFmtId="0" fontId="4" fillId="2" borderId="1" xfId="0" applyFont="1" applyFill="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2" borderId="2" xfId="0" applyFont="1" applyFill="1" applyBorder="1" applyAlignment="1">
      <alignment horizontal="center"/>
    </xf>
    <xf numFmtId="0" fontId="7" fillId="2" borderId="1" xfId="0" applyFont="1" applyFill="1" applyBorder="1" applyAlignment="1">
      <alignment horizontal="center"/>
    </xf>
    <xf numFmtId="3" fontId="5" fillId="2" borderId="1" xfId="0" applyNumberFormat="1" applyFont="1" applyFill="1" applyBorder="1" applyAlignment="1">
      <alignment horizontal="center"/>
    </xf>
    <xf numFmtId="0" fontId="7" fillId="3" borderId="2" xfId="0" applyFont="1" applyFill="1" applyBorder="1" applyAlignment="1">
      <alignment horizontal="center"/>
    </xf>
    <xf numFmtId="0" fontId="7" fillId="3" borderId="1" xfId="0" applyFont="1" applyFill="1" applyBorder="1" applyAlignment="1">
      <alignment horizontal="center"/>
    </xf>
    <xf numFmtId="0" fontId="5" fillId="3" borderId="1" xfId="0" applyFont="1" applyFill="1" applyBorder="1" applyAlignment="1">
      <alignment horizontal="center"/>
    </xf>
    <xf numFmtId="0" fontId="8" fillId="3" borderId="2" xfId="0" applyFont="1" applyFill="1" applyBorder="1" applyAlignment="1">
      <alignment horizontal="right" vertical="center" wrapText="1" readingOrder="2"/>
    </xf>
    <xf numFmtId="3" fontId="7" fillId="0" borderId="1" xfId="0" applyNumberFormat="1" applyFont="1" applyBorder="1" applyAlignment="1">
      <alignment horizontal="center"/>
    </xf>
    <xf numFmtId="0" fontId="5" fillId="2" borderId="1" xfId="0" applyFont="1" applyFill="1" applyBorder="1" applyAlignment="1">
      <alignment horizontal="center"/>
    </xf>
    <xf numFmtId="0" fontId="7" fillId="3" borderId="2" xfId="0" applyFont="1" applyFill="1" applyBorder="1" applyAlignment="1">
      <alignment horizontal="right" wrapText="1"/>
    </xf>
    <xf numFmtId="0" fontId="7" fillId="0" borderId="2" xfId="0" applyFont="1" applyBorder="1" applyAlignment="1">
      <alignment horizontal="right" vertical="top" wrapText="1"/>
    </xf>
    <xf numFmtId="0" fontId="7" fillId="0" borderId="0" xfId="0" applyFont="1" applyAlignment="1">
      <alignment horizontal="right"/>
    </xf>
    <xf numFmtId="0" fontId="12" fillId="3" borderId="1" xfId="0" applyFont="1" applyFill="1" applyBorder="1" applyAlignment="1">
      <alignment horizontal="center"/>
    </xf>
    <xf numFmtId="0" fontId="6" fillId="0" borderId="1" xfId="0" applyFont="1" applyBorder="1" applyAlignment="1">
      <alignment horizontal="right" wrapText="1"/>
    </xf>
    <xf numFmtId="0" fontId="7" fillId="0" borderId="1" xfId="0" applyFont="1" applyBorder="1" applyAlignment="1">
      <alignment horizontal="center" wrapText="1"/>
    </xf>
    <xf numFmtId="0" fontId="12" fillId="3" borderId="2" xfId="0" applyFont="1" applyFill="1" applyBorder="1" applyAlignment="1">
      <alignment horizontal="right" wrapText="1"/>
    </xf>
    <xf numFmtId="0" fontId="7" fillId="6" borderId="1" xfId="0" applyFont="1" applyFill="1" applyBorder="1" applyAlignment="1">
      <alignment horizontal="center"/>
    </xf>
    <xf numFmtId="3" fontId="12" fillId="2" borderId="1" xfId="0" applyNumberFormat="1" applyFont="1" applyFill="1" applyBorder="1" applyAlignment="1">
      <alignment horizontal="center"/>
    </xf>
    <xf numFmtId="0" fontId="12" fillId="2" borderId="1" xfId="0" applyFont="1" applyFill="1" applyBorder="1" applyAlignment="1">
      <alignment horizontal="center"/>
    </xf>
    <xf numFmtId="0" fontId="4" fillId="5" borderId="1" xfId="0" applyFont="1" applyFill="1" applyBorder="1" applyAlignment="1">
      <alignment horizontal="center"/>
    </xf>
    <xf numFmtId="0" fontId="13" fillId="4" borderId="2" xfId="0" applyFont="1" applyFill="1" applyBorder="1" applyAlignment="1">
      <alignment horizontal="right" vertical="center" wrapText="1" readingOrder="2"/>
    </xf>
    <xf numFmtId="0" fontId="7" fillId="4" borderId="2" xfId="0" applyFont="1" applyFill="1" applyBorder="1" applyAlignment="1">
      <alignment horizontal="center"/>
    </xf>
    <xf numFmtId="0" fontId="7" fillId="4" borderId="1" xfId="0" applyFont="1" applyFill="1" applyBorder="1" applyAlignment="1">
      <alignment horizontal="center"/>
    </xf>
    <xf numFmtId="0" fontId="4" fillId="7" borderId="2" xfId="0" applyFont="1" applyFill="1" applyBorder="1" applyAlignment="1">
      <alignment horizontal="right" wrapText="1"/>
    </xf>
    <xf numFmtId="0" fontId="7" fillId="7" borderId="1" xfId="0" applyFont="1" applyFill="1" applyBorder="1" applyAlignment="1">
      <alignment horizontal="center"/>
    </xf>
    <xf numFmtId="0" fontId="3" fillId="0" borderId="1" xfId="0" applyFont="1" applyBorder="1" applyAlignment="1">
      <alignment horizontal="center" vertical="center"/>
    </xf>
    <xf numFmtId="3" fontId="5" fillId="3" borderId="1" xfId="0" applyNumberFormat="1" applyFont="1" applyFill="1" applyBorder="1" applyAlignment="1">
      <alignment horizontal="center"/>
    </xf>
    <xf numFmtId="0" fontId="7" fillId="8" borderId="1" xfId="0" applyFont="1" applyFill="1" applyBorder="1" applyAlignment="1">
      <alignment horizontal="center"/>
    </xf>
    <xf numFmtId="0" fontId="2" fillId="8" borderId="0" xfId="0" applyFont="1" applyFill="1"/>
    <xf numFmtId="0" fontId="7" fillId="3" borderId="0" xfId="0" applyFont="1" applyFill="1" applyAlignment="1">
      <alignment horizontal="center"/>
    </xf>
    <xf numFmtId="0" fontId="13" fillId="6" borderId="2" xfId="0" applyFont="1" applyFill="1" applyBorder="1" applyAlignment="1">
      <alignment horizontal="right" vertical="center" wrapText="1" readingOrder="2"/>
    </xf>
    <xf numFmtId="3" fontId="5" fillId="6" borderId="1" xfId="0" applyNumberFormat="1" applyFont="1" applyFill="1" applyBorder="1" applyAlignment="1">
      <alignment horizontal="center"/>
    </xf>
    <xf numFmtId="0" fontId="9" fillId="3" borderId="2" xfId="0" applyFont="1" applyFill="1" applyBorder="1" applyAlignment="1">
      <alignment horizontal="right" vertical="center" wrapText="1" readingOrder="2"/>
    </xf>
    <xf numFmtId="0" fontId="7" fillId="3" borderId="2" xfId="0" applyFont="1" applyFill="1" applyBorder="1" applyAlignment="1">
      <alignment horizontal="center" wrapText="1"/>
    </xf>
    <xf numFmtId="0" fontId="16" fillId="0" borderId="1" xfId="0" applyFont="1" applyBorder="1" applyAlignment="1">
      <alignment horizontal="center" vertical="center"/>
    </xf>
    <xf numFmtId="0" fontId="9" fillId="3" borderId="1" xfId="0" applyFont="1" applyFill="1" applyBorder="1" applyAlignment="1">
      <alignment horizontal="center"/>
    </xf>
    <xf numFmtId="0" fontId="9" fillId="0" borderId="1" xfId="0" applyFont="1" applyBorder="1" applyAlignment="1">
      <alignment horizontal="center"/>
    </xf>
    <xf numFmtId="0" fontId="17" fillId="4" borderId="2" xfId="0" applyFont="1" applyFill="1" applyBorder="1" applyAlignment="1">
      <alignment horizontal="right" vertical="center" wrapText="1" readingOrder="2"/>
    </xf>
    <xf numFmtId="0" fontId="7" fillId="2" borderId="2" xfId="0" applyFont="1" applyFill="1" applyBorder="1" applyAlignment="1">
      <alignment horizontal="center" wrapText="1"/>
    </xf>
    <xf numFmtId="0" fontId="7" fillId="0" borderId="2" xfId="0" applyFont="1" applyBorder="1" applyAlignment="1">
      <alignment horizontal="center" wrapText="1"/>
    </xf>
    <xf numFmtId="0" fontId="4" fillId="2" borderId="1" xfId="0" applyFont="1" applyFill="1" applyBorder="1" applyAlignment="1">
      <alignment horizontal="center" wrapText="1"/>
    </xf>
    <xf numFmtId="0" fontId="2" fillId="0" borderId="0" xfId="0" applyFont="1" applyAlignment="1">
      <alignment horizontal="right" wrapText="1"/>
    </xf>
    <xf numFmtId="0" fontId="4" fillId="5" borderId="2" xfId="0" applyFont="1" applyFill="1" applyBorder="1" applyAlignment="1">
      <alignment horizontal="right" wrapText="1"/>
    </xf>
    <xf numFmtId="0" fontId="6" fillId="8" borderId="1" xfId="0" applyFont="1" applyFill="1" applyBorder="1" applyAlignment="1">
      <alignment horizontal="right" wrapText="1"/>
    </xf>
    <xf numFmtId="0" fontId="5" fillId="2" borderId="2" xfId="0" applyFont="1" applyFill="1" applyBorder="1" applyAlignment="1">
      <alignment horizontal="right" wrapText="1"/>
    </xf>
    <xf numFmtId="0" fontId="5" fillId="3" borderId="2" xfId="0" applyFont="1" applyFill="1" applyBorder="1" applyAlignment="1">
      <alignment horizontal="right" wrapText="1"/>
    </xf>
    <xf numFmtId="0" fontId="9" fillId="3" borderId="2" xfId="0" applyFont="1" applyFill="1" applyBorder="1" applyAlignment="1">
      <alignment horizontal="right" wrapText="1"/>
    </xf>
    <xf numFmtId="0" fontId="9" fillId="0" borderId="2" xfId="0" applyFont="1" applyBorder="1" applyAlignment="1">
      <alignment horizontal="right" wrapText="1"/>
    </xf>
    <xf numFmtId="0" fontId="9" fillId="0" borderId="0" xfId="0" applyFont="1" applyAlignment="1">
      <alignment horizontal="right" wrapText="1"/>
    </xf>
    <xf numFmtId="0" fontId="7" fillId="0" borderId="1" xfId="0" applyFont="1" applyBorder="1" applyAlignment="1">
      <alignment horizontal="right" wrapText="1"/>
    </xf>
    <xf numFmtId="0" fontId="7" fillId="0" borderId="2" xfId="0" applyFont="1" applyBorder="1" applyAlignment="1">
      <alignment horizontal="right" wrapText="1"/>
    </xf>
    <xf numFmtId="0" fontId="4" fillId="2" borderId="2" xfId="0" applyFont="1" applyFill="1" applyBorder="1" applyAlignment="1">
      <alignment horizontal="right" wrapText="1"/>
    </xf>
    <xf numFmtId="0" fontId="3" fillId="0" borderId="0" xfId="0" applyFont="1" applyAlignment="1">
      <alignment wrapText="1"/>
    </xf>
    <xf numFmtId="0" fontId="2" fillId="0" borderId="0" xfId="0" applyFont="1" applyAlignment="1">
      <alignment wrapText="1"/>
    </xf>
    <xf numFmtId="0" fontId="15" fillId="0" borderId="0" xfId="0" applyFont="1" applyAlignment="1">
      <alignment horizontal="center"/>
    </xf>
    <xf numFmtId="3" fontId="9" fillId="0" borderId="1" xfId="0" applyNumberFormat="1" applyFont="1" applyBorder="1" applyAlignment="1">
      <alignment horizontal="center"/>
    </xf>
    <xf numFmtId="0" fontId="4" fillId="9" borderId="2" xfId="0" applyFont="1" applyFill="1" applyBorder="1" applyAlignment="1">
      <alignment horizontal="right" wrapText="1"/>
    </xf>
    <xf numFmtId="0" fontId="7" fillId="9" borderId="1" xfId="0" applyFont="1" applyFill="1" applyBorder="1" applyAlignment="1">
      <alignment horizontal="center"/>
    </xf>
    <xf numFmtId="0" fontId="18" fillId="9" borderId="2" xfId="0" applyFont="1" applyFill="1" applyBorder="1" applyAlignment="1">
      <alignment horizontal="right" wrapText="1"/>
    </xf>
    <xf numFmtId="0" fontId="14" fillId="9"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B66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B655D-E98B-47A0-BF6F-A368FB85E3C2}">
  <dimension ref="A1:G66"/>
  <sheetViews>
    <sheetView rightToLeft="1" tabSelected="1" topLeftCell="A40" zoomScale="130" zoomScaleNormal="130" workbookViewId="0">
      <selection activeCell="B64" sqref="B64"/>
    </sheetView>
  </sheetViews>
  <sheetFormatPr defaultColWidth="9" defaultRowHeight="14.25" x14ac:dyDescent="0.2"/>
  <cols>
    <col min="1" max="1" width="9" style="1"/>
    <col min="2" max="2" width="91.375" style="63" customWidth="1"/>
    <col min="3" max="3" width="23.125" style="1" customWidth="1"/>
    <col min="4" max="4" width="7.25" style="1" customWidth="1"/>
    <col min="5" max="5" width="21.375" style="1" customWidth="1"/>
    <col min="6" max="6" width="12.75" style="1" customWidth="1"/>
    <col min="7" max="16384" width="9" style="1"/>
  </cols>
  <sheetData>
    <row r="1" spans="1:7" ht="20.25" x14ac:dyDescent="0.3">
      <c r="B1" s="50" t="s">
        <v>47</v>
      </c>
      <c r="C1" s="7" t="s">
        <v>9</v>
      </c>
      <c r="D1" s="6"/>
      <c r="E1" s="64" t="s">
        <v>53</v>
      </c>
      <c r="F1" s="64"/>
    </row>
    <row r="2" spans="1:7" x14ac:dyDescent="0.2">
      <c r="B2" s="51"/>
      <c r="C2" s="6"/>
      <c r="D2" s="6"/>
      <c r="E2" s="6"/>
      <c r="F2" s="6"/>
    </row>
    <row r="3" spans="1:7" ht="18" x14ac:dyDescent="0.25">
      <c r="A3" s="4"/>
      <c r="B3" s="52" t="s">
        <v>3</v>
      </c>
      <c r="C3" s="29" t="s">
        <v>11</v>
      </c>
      <c r="D3" s="29" t="s">
        <v>12</v>
      </c>
      <c r="E3" s="29" t="s">
        <v>13</v>
      </c>
      <c r="F3" s="29" t="s">
        <v>7</v>
      </c>
      <c r="G3" s="3"/>
    </row>
    <row r="4" spans="1:7" ht="15" x14ac:dyDescent="0.2">
      <c r="A4" s="4">
        <v>1</v>
      </c>
      <c r="B4" s="23" t="s">
        <v>33</v>
      </c>
      <c r="C4" s="8" t="s">
        <v>2</v>
      </c>
      <c r="D4" s="8">
        <v>117</v>
      </c>
      <c r="E4" s="8">
        <v>100</v>
      </c>
      <c r="F4" s="8">
        <f>E4*D4</f>
        <v>11700</v>
      </c>
    </row>
    <row r="5" spans="1:7" ht="15" x14ac:dyDescent="0.2">
      <c r="A5" s="4">
        <v>2</v>
      </c>
      <c r="B5" s="23" t="s">
        <v>30</v>
      </c>
      <c r="C5" s="8" t="s">
        <v>5</v>
      </c>
      <c r="D5" s="8">
        <v>2</v>
      </c>
      <c r="E5" s="8">
        <v>250</v>
      </c>
      <c r="F5" s="8">
        <f t="shared" ref="F5:F9" si="0">E5*D5</f>
        <v>500</v>
      </c>
    </row>
    <row r="6" spans="1:7" ht="15" x14ac:dyDescent="0.2">
      <c r="A6" s="4">
        <v>3</v>
      </c>
      <c r="B6" s="23" t="s">
        <v>51</v>
      </c>
      <c r="C6" s="8" t="s">
        <v>0</v>
      </c>
      <c r="D6" s="8"/>
      <c r="E6" s="8">
        <v>500</v>
      </c>
      <c r="F6" s="8">
        <f t="shared" si="0"/>
        <v>0</v>
      </c>
    </row>
    <row r="7" spans="1:7" ht="15" x14ac:dyDescent="0.2">
      <c r="A7" s="4">
        <v>4</v>
      </c>
      <c r="B7" s="23" t="s">
        <v>28</v>
      </c>
      <c r="C7" s="8" t="s">
        <v>0</v>
      </c>
      <c r="D7" s="8"/>
      <c r="E7" s="8">
        <v>1500</v>
      </c>
      <c r="F7" s="8">
        <f t="shared" si="0"/>
        <v>0</v>
      </c>
    </row>
    <row r="8" spans="1:7" ht="15" x14ac:dyDescent="0.2">
      <c r="A8" s="4">
        <v>5</v>
      </c>
      <c r="B8" s="23" t="s">
        <v>16</v>
      </c>
      <c r="C8" s="8" t="s">
        <v>5</v>
      </c>
      <c r="D8" s="8">
        <v>3</v>
      </c>
      <c r="E8" s="8">
        <v>1200</v>
      </c>
      <c r="F8" s="8">
        <f t="shared" si="0"/>
        <v>3600</v>
      </c>
    </row>
    <row r="9" spans="1:7" ht="15" x14ac:dyDescent="0.2">
      <c r="A9" s="4">
        <v>6</v>
      </c>
      <c r="B9" s="23" t="s">
        <v>10</v>
      </c>
      <c r="C9" s="8" t="s">
        <v>0</v>
      </c>
      <c r="D9" s="8"/>
      <c r="E9" s="8">
        <v>1800</v>
      </c>
      <c r="F9" s="8">
        <f t="shared" si="0"/>
        <v>0</v>
      </c>
    </row>
    <row r="10" spans="1:7" ht="15" x14ac:dyDescent="0.2">
      <c r="A10" s="4">
        <v>7</v>
      </c>
      <c r="B10" s="53" t="s">
        <v>32</v>
      </c>
      <c r="C10" s="37" t="s">
        <v>0</v>
      </c>
      <c r="D10" s="38"/>
      <c r="E10" s="37"/>
      <c r="F10" s="37" t="s">
        <v>31</v>
      </c>
      <c r="G10" s="39"/>
    </row>
    <row r="11" spans="1:7" ht="15.75" x14ac:dyDescent="0.25">
      <c r="A11" s="4"/>
      <c r="B11" s="54" t="s">
        <v>44</v>
      </c>
      <c r="C11" s="10"/>
      <c r="D11" s="11"/>
      <c r="E11" s="11">
        <f>SUM(E4:E10)</f>
        <v>5350</v>
      </c>
      <c r="F11" s="12">
        <f>SUM(F4:F10)</f>
        <v>15800</v>
      </c>
    </row>
    <row r="12" spans="1:7" ht="15.75" x14ac:dyDescent="0.25">
      <c r="A12" s="4"/>
      <c r="B12" s="55"/>
      <c r="C12" s="13"/>
      <c r="D12" s="14"/>
      <c r="E12" s="14"/>
      <c r="F12" s="15"/>
    </row>
    <row r="13" spans="1:7" ht="18" x14ac:dyDescent="0.2">
      <c r="A13" s="4"/>
      <c r="B13" s="30" t="s">
        <v>15</v>
      </c>
      <c r="C13" s="31"/>
      <c r="D13" s="32"/>
      <c r="E13" s="32"/>
      <c r="F13" s="32"/>
    </row>
    <row r="14" spans="1:7" ht="15.75" x14ac:dyDescent="0.2">
      <c r="A14" s="4"/>
      <c r="B14" s="47" t="s">
        <v>22</v>
      </c>
      <c r="C14" s="31"/>
      <c r="D14" s="32"/>
      <c r="E14" s="32"/>
      <c r="F14" s="32"/>
    </row>
    <row r="15" spans="1:7" ht="63" x14ac:dyDescent="0.2">
      <c r="A15" s="4"/>
      <c r="B15" s="47" t="s">
        <v>35</v>
      </c>
      <c r="C15" s="31"/>
      <c r="D15" s="32"/>
      <c r="E15" s="32"/>
      <c r="F15" s="32"/>
    </row>
    <row r="16" spans="1:7" ht="15.75" x14ac:dyDescent="0.2">
      <c r="A16" s="4"/>
      <c r="B16" s="16" t="s">
        <v>14</v>
      </c>
      <c r="C16" s="9"/>
      <c r="D16" s="8"/>
      <c r="E16" s="8"/>
      <c r="F16" s="8"/>
    </row>
    <row r="17" spans="1:6" ht="15" x14ac:dyDescent="0.2">
      <c r="A17" s="4">
        <v>8</v>
      </c>
      <c r="B17" s="19" t="s">
        <v>50</v>
      </c>
      <c r="C17" s="14" t="s">
        <v>2</v>
      </c>
      <c r="D17" s="8">
        <v>2</v>
      </c>
      <c r="E17" s="8">
        <v>1500</v>
      </c>
      <c r="F17" s="17">
        <f>E17*D17</f>
        <v>3000</v>
      </c>
    </row>
    <row r="18" spans="1:6" ht="15" x14ac:dyDescent="0.2">
      <c r="A18" s="4">
        <v>9</v>
      </c>
      <c r="B18" s="19" t="s">
        <v>56</v>
      </c>
      <c r="C18" s="13" t="s">
        <v>2</v>
      </c>
      <c r="D18" s="8">
        <v>15</v>
      </c>
      <c r="E18" s="8">
        <v>250</v>
      </c>
      <c r="F18" s="17">
        <f t="shared" ref="F18:F27" si="1">E18*D18</f>
        <v>3750</v>
      </c>
    </row>
    <row r="19" spans="1:6" ht="15.75" x14ac:dyDescent="0.25">
      <c r="A19" s="4"/>
      <c r="B19" s="25" t="s">
        <v>20</v>
      </c>
      <c r="C19" s="14"/>
      <c r="D19" s="14"/>
      <c r="E19" s="14"/>
      <c r="F19" s="17">
        <f t="shared" si="1"/>
        <v>0</v>
      </c>
    </row>
    <row r="20" spans="1:6" ht="15" x14ac:dyDescent="0.2">
      <c r="A20" s="5">
        <v>10</v>
      </c>
      <c r="B20" s="19" t="s">
        <v>52</v>
      </c>
      <c r="C20" s="24" t="s">
        <v>2</v>
      </c>
      <c r="D20" s="14">
        <v>148</v>
      </c>
      <c r="E20" s="14">
        <v>250</v>
      </c>
      <c r="F20" s="17">
        <f t="shared" si="1"/>
        <v>37000</v>
      </c>
    </row>
    <row r="21" spans="1:6" ht="30" x14ac:dyDescent="0.2">
      <c r="A21" s="5">
        <v>11</v>
      </c>
      <c r="B21" s="19" t="s">
        <v>57</v>
      </c>
      <c r="C21" s="49" t="s">
        <v>0</v>
      </c>
      <c r="D21" s="14">
        <v>1</v>
      </c>
      <c r="E21" s="14">
        <v>2500</v>
      </c>
      <c r="F21" s="17">
        <f t="shared" si="1"/>
        <v>2500</v>
      </c>
    </row>
    <row r="22" spans="1:6" ht="15" x14ac:dyDescent="0.2">
      <c r="A22" s="5">
        <v>12</v>
      </c>
      <c r="B22" s="19" t="s">
        <v>58</v>
      </c>
      <c r="C22" s="49" t="s">
        <v>0</v>
      </c>
      <c r="D22" s="14">
        <v>1</v>
      </c>
      <c r="E22" s="14">
        <v>6500</v>
      </c>
      <c r="F22" s="17">
        <f t="shared" si="1"/>
        <v>6500</v>
      </c>
    </row>
    <row r="23" spans="1:6" ht="15" x14ac:dyDescent="0.2">
      <c r="A23" s="5">
        <v>13</v>
      </c>
      <c r="B23" s="19" t="s">
        <v>59</v>
      </c>
      <c r="C23" s="49" t="s">
        <v>1</v>
      </c>
      <c r="D23" s="14">
        <v>18</v>
      </c>
      <c r="E23" s="45">
        <v>25</v>
      </c>
      <c r="F23" s="65">
        <f t="shared" si="1"/>
        <v>450</v>
      </c>
    </row>
    <row r="24" spans="1:6" ht="15" x14ac:dyDescent="0.2">
      <c r="A24" s="5">
        <v>14</v>
      </c>
      <c r="B24" s="19" t="s">
        <v>55</v>
      </c>
      <c r="C24" s="43" t="s">
        <v>1</v>
      </c>
      <c r="D24" s="14">
        <v>11</v>
      </c>
      <c r="E24" s="14">
        <v>800</v>
      </c>
      <c r="F24" s="17">
        <f t="shared" si="1"/>
        <v>8800</v>
      </c>
    </row>
    <row r="25" spans="1:6" ht="15" x14ac:dyDescent="0.2">
      <c r="A25" s="5">
        <v>15</v>
      </c>
      <c r="B25" s="19" t="s">
        <v>54</v>
      </c>
      <c r="C25" s="43" t="s">
        <v>5</v>
      </c>
      <c r="D25" s="14">
        <v>5</v>
      </c>
      <c r="E25" s="14">
        <v>450</v>
      </c>
      <c r="F25" s="17">
        <f t="shared" si="1"/>
        <v>2250</v>
      </c>
    </row>
    <row r="26" spans="1:6" ht="30" x14ac:dyDescent="0.2">
      <c r="A26" s="5">
        <v>16</v>
      </c>
      <c r="B26" s="19" t="s">
        <v>60</v>
      </c>
      <c r="C26" s="43" t="s">
        <v>0</v>
      </c>
      <c r="D26" s="14">
        <v>1</v>
      </c>
      <c r="E26" s="45">
        <f>140*20</f>
        <v>2800</v>
      </c>
      <c r="F26" s="65">
        <f t="shared" si="1"/>
        <v>2800</v>
      </c>
    </row>
    <row r="27" spans="1:6" ht="15" x14ac:dyDescent="0.2">
      <c r="A27" s="5">
        <v>17</v>
      </c>
      <c r="B27" s="19" t="s">
        <v>61</v>
      </c>
      <c r="C27" s="43" t="s">
        <v>1</v>
      </c>
      <c r="D27" s="14">
        <v>16.5</v>
      </c>
      <c r="E27" s="14">
        <v>800</v>
      </c>
      <c r="F27" s="17">
        <f t="shared" si="1"/>
        <v>13200</v>
      </c>
    </row>
    <row r="28" spans="1:6" ht="15.75" x14ac:dyDescent="0.25">
      <c r="A28" s="4"/>
      <c r="B28" s="54" t="s">
        <v>43</v>
      </c>
      <c r="C28" s="11"/>
      <c r="D28" s="11"/>
      <c r="E28" s="11"/>
      <c r="F28" s="12">
        <f>SUM(F17:F27)</f>
        <v>80250</v>
      </c>
    </row>
    <row r="29" spans="1:6" ht="15.75" x14ac:dyDescent="0.25">
      <c r="A29" s="5"/>
      <c r="B29" s="55"/>
      <c r="C29" s="14"/>
      <c r="D29" s="14"/>
      <c r="E29" s="14"/>
      <c r="F29" s="36"/>
    </row>
    <row r="30" spans="1:6" ht="18" x14ac:dyDescent="0.25">
      <c r="A30" s="4"/>
      <c r="B30" s="40" t="s">
        <v>34</v>
      </c>
      <c r="C30" s="26"/>
      <c r="D30" s="26"/>
      <c r="E30" s="26"/>
      <c r="F30" s="41"/>
    </row>
    <row r="31" spans="1:6" ht="15.75" x14ac:dyDescent="0.25">
      <c r="A31" s="4">
        <v>18</v>
      </c>
      <c r="B31" s="19" t="s">
        <v>36</v>
      </c>
      <c r="C31" s="43" t="s">
        <v>0</v>
      </c>
      <c r="D31" s="14">
        <v>1</v>
      </c>
      <c r="E31" s="14">
        <v>2500</v>
      </c>
      <c r="F31" s="36">
        <f>E31*D31</f>
        <v>2500</v>
      </c>
    </row>
    <row r="32" spans="1:6" ht="15.75" x14ac:dyDescent="0.25">
      <c r="A32" s="4"/>
      <c r="B32" s="54" t="s">
        <v>42</v>
      </c>
      <c r="C32" s="48"/>
      <c r="D32" s="11"/>
      <c r="E32" s="11"/>
      <c r="F32" s="12">
        <f>SUM(F31)</f>
        <v>2500</v>
      </c>
    </row>
    <row r="33" spans="1:6" ht="15.75" x14ac:dyDescent="0.25">
      <c r="A33" s="4"/>
      <c r="B33" s="55"/>
      <c r="C33" s="14"/>
      <c r="D33" s="14"/>
      <c r="E33" s="14"/>
      <c r="F33" s="15"/>
    </row>
    <row r="34" spans="1:6" ht="18" x14ac:dyDescent="0.25">
      <c r="A34" s="4"/>
      <c r="B34" s="33" t="s">
        <v>4</v>
      </c>
      <c r="C34" s="34"/>
      <c r="D34" s="34"/>
      <c r="E34" s="34"/>
      <c r="F34" s="34"/>
    </row>
    <row r="35" spans="1:6" ht="30" x14ac:dyDescent="0.2">
      <c r="A35" s="4">
        <v>19</v>
      </c>
      <c r="B35" s="20" t="s">
        <v>37</v>
      </c>
      <c r="C35" s="8" t="s">
        <v>2</v>
      </c>
      <c r="D35" s="8">
        <v>25</v>
      </c>
      <c r="E35" s="8">
        <v>60</v>
      </c>
      <c r="F35" s="8">
        <f>E35*D35</f>
        <v>1500</v>
      </c>
    </row>
    <row r="36" spans="1:6" ht="15" x14ac:dyDescent="0.2">
      <c r="A36" s="4">
        <v>20</v>
      </c>
      <c r="B36" s="20" t="s">
        <v>17</v>
      </c>
      <c r="C36" s="8" t="s">
        <v>2</v>
      </c>
      <c r="D36" s="8">
        <v>15</v>
      </c>
      <c r="E36" s="8">
        <v>100</v>
      </c>
      <c r="F36" s="8">
        <f t="shared" ref="F36:F37" si="2">E36*D36</f>
        <v>1500</v>
      </c>
    </row>
    <row r="37" spans="1:6" ht="15" x14ac:dyDescent="0.2">
      <c r="A37" s="4">
        <v>21</v>
      </c>
      <c r="B37" s="20" t="s">
        <v>49</v>
      </c>
      <c r="C37" s="8" t="s">
        <v>2</v>
      </c>
      <c r="D37" s="8">
        <v>50</v>
      </c>
      <c r="E37" s="8">
        <v>100</v>
      </c>
      <c r="F37" s="8">
        <f t="shared" si="2"/>
        <v>5000</v>
      </c>
    </row>
    <row r="38" spans="1:6" ht="15.75" x14ac:dyDescent="0.25">
      <c r="A38" s="4"/>
      <c r="B38" s="54" t="s">
        <v>40</v>
      </c>
      <c r="C38" s="11"/>
      <c r="D38" s="11"/>
      <c r="E38" s="11"/>
      <c r="F38" s="12">
        <f>SUM(F35,F36,F37)</f>
        <v>8000</v>
      </c>
    </row>
    <row r="39" spans="1:6" ht="15.75" x14ac:dyDescent="0.25">
      <c r="A39" s="4"/>
      <c r="B39" s="55"/>
      <c r="C39" s="14"/>
      <c r="D39" s="14"/>
      <c r="E39" s="14"/>
      <c r="F39" s="15"/>
    </row>
    <row r="40" spans="1:6" ht="18" x14ac:dyDescent="0.25">
      <c r="A40" s="4"/>
      <c r="B40" s="66" t="s">
        <v>6</v>
      </c>
      <c r="C40" s="67"/>
      <c r="D40" s="67"/>
      <c r="E40" s="67"/>
      <c r="F40" s="67"/>
    </row>
    <row r="41" spans="1:6" s="2" customFormat="1" ht="15.75" x14ac:dyDescent="0.25">
      <c r="A41" s="35"/>
      <c r="B41" s="68" t="s">
        <v>25</v>
      </c>
      <c r="C41" s="69"/>
      <c r="D41" s="69"/>
      <c r="E41" s="69"/>
      <c r="F41" s="69"/>
    </row>
    <row r="42" spans="1:6" s="2" customFormat="1" ht="15.75" x14ac:dyDescent="0.25">
      <c r="A42" s="35"/>
      <c r="B42" s="68" t="s">
        <v>26</v>
      </c>
      <c r="C42" s="69"/>
      <c r="D42" s="69"/>
      <c r="E42" s="69"/>
      <c r="F42" s="69"/>
    </row>
    <row r="43" spans="1:6" s="2" customFormat="1" ht="15" x14ac:dyDescent="0.2">
      <c r="A43" s="44">
        <v>22</v>
      </c>
      <c r="B43" s="56" t="s">
        <v>23</v>
      </c>
      <c r="C43" s="45" t="s">
        <v>5</v>
      </c>
      <c r="D43" s="45">
        <v>3</v>
      </c>
      <c r="E43" s="45">
        <v>400</v>
      </c>
      <c r="F43" s="45">
        <f>E43*D43</f>
        <v>1200</v>
      </c>
    </row>
    <row r="44" spans="1:6" s="2" customFormat="1" ht="15" x14ac:dyDescent="0.2">
      <c r="A44" s="44">
        <v>23</v>
      </c>
      <c r="B44" s="57" t="s">
        <v>24</v>
      </c>
      <c r="C44" s="46" t="s">
        <v>5</v>
      </c>
      <c r="D44" s="46">
        <v>2</v>
      </c>
      <c r="E44" s="46">
        <v>450</v>
      </c>
      <c r="F44" s="45">
        <f t="shared" ref="F44:F51" si="3">E44*D44</f>
        <v>900</v>
      </c>
    </row>
    <row r="45" spans="1:6" s="2" customFormat="1" ht="15" x14ac:dyDescent="0.2">
      <c r="A45" s="44">
        <v>24</v>
      </c>
      <c r="B45" s="58" t="s">
        <v>29</v>
      </c>
      <c r="C45" s="46" t="s">
        <v>5</v>
      </c>
      <c r="D45" s="46">
        <v>2</v>
      </c>
      <c r="E45" s="46">
        <v>450</v>
      </c>
      <c r="F45" s="45">
        <f t="shared" si="3"/>
        <v>900</v>
      </c>
    </row>
    <row r="46" spans="1:6" ht="15" x14ac:dyDescent="0.2">
      <c r="A46" s="44">
        <v>25</v>
      </c>
      <c r="B46" s="59" t="s">
        <v>63</v>
      </c>
      <c r="C46" s="8" t="s">
        <v>5</v>
      </c>
      <c r="D46" s="8">
        <v>1</v>
      </c>
      <c r="E46" s="8">
        <v>450</v>
      </c>
      <c r="F46" s="45">
        <f t="shared" si="3"/>
        <v>450</v>
      </c>
    </row>
    <row r="47" spans="1:6" ht="15" x14ac:dyDescent="0.2">
      <c r="A47" s="44">
        <v>26</v>
      </c>
      <c r="B47" s="19" t="s">
        <v>19</v>
      </c>
      <c r="C47" s="14" t="s">
        <v>5</v>
      </c>
      <c r="D47" s="14">
        <v>8</v>
      </c>
      <c r="E47" s="8">
        <v>350</v>
      </c>
      <c r="F47" s="45">
        <f t="shared" si="3"/>
        <v>2800</v>
      </c>
    </row>
    <row r="48" spans="1:6" ht="15" x14ac:dyDescent="0.2">
      <c r="A48" s="44">
        <v>27</v>
      </c>
      <c r="B48" s="19" t="s">
        <v>18</v>
      </c>
      <c r="C48" s="14" t="s">
        <v>5</v>
      </c>
      <c r="D48" s="14">
        <v>1</v>
      </c>
      <c r="E48" s="14">
        <v>350</v>
      </c>
      <c r="F48" s="45">
        <f t="shared" si="3"/>
        <v>350</v>
      </c>
    </row>
    <row r="49" spans="1:6" ht="15" x14ac:dyDescent="0.2">
      <c r="A49" s="44">
        <v>28</v>
      </c>
      <c r="B49" s="57" t="s">
        <v>62</v>
      </c>
      <c r="C49" s="8" t="s">
        <v>5</v>
      </c>
      <c r="D49" s="8">
        <v>15</v>
      </c>
      <c r="E49" s="8">
        <v>80</v>
      </c>
      <c r="F49" s="45">
        <f t="shared" si="3"/>
        <v>1200</v>
      </c>
    </row>
    <row r="50" spans="1:6" ht="15" x14ac:dyDescent="0.2">
      <c r="A50" s="44">
        <v>29</v>
      </c>
      <c r="B50" s="60" t="s">
        <v>21</v>
      </c>
      <c r="C50" s="8" t="s">
        <v>1</v>
      </c>
      <c r="D50" s="8">
        <v>2.2999999999999998</v>
      </c>
      <c r="E50" s="8">
        <v>100</v>
      </c>
      <c r="F50" s="45">
        <f t="shared" si="3"/>
        <v>229.99999999999997</v>
      </c>
    </row>
    <row r="51" spans="1:6" s="2" customFormat="1" ht="15" x14ac:dyDescent="0.2">
      <c r="A51" s="44">
        <v>30</v>
      </c>
      <c r="B51" s="57" t="s">
        <v>27</v>
      </c>
      <c r="C51" s="46" t="s">
        <v>5</v>
      </c>
      <c r="D51" s="46">
        <v>1</v>
      </c>
      <c r="E51" s="46">
        <v>3500</v>
      </c>
      <c r="F51" s="45">
        <f t="shared" si="3"/>
        <v>3500</v>
      </c>
    </row>
    <row r="52" spans="1:6" s="2" customFormat="1" ht="30" x14ac:dyDescent="0.2">
      <c r="A52" s="44">
        <v>31</v>
      </c>
      <c r="B52" s="57" t="s">
        <v>64</v>
      </c>
      <c r="C52" s="46" t="s">
        <v>0</v>
      </c>
      <c r="D52" s="46">
        <v>1</v>
      </c>
      <c r="E52" s="46">
        <v>5600</v>
      </c>
      <c r="F52" s="45">
        <v>6400</v>
      </c>
    </row>
    <row r="53" spans="1:6" ht="15.75" x14ac:dyDescent="0.25">
      <c r="A53" s="4"/>
      <c r="B53" s="54" t="s">
        <v>41</v>
      </c>
      <c r="C53" s="11"/>
      <c r="D53" s="11"/>
      <c r="E53" s="11"/>
      <c r="F53" s="18">
        <f>SUM(F43:F52)</f>
        <v>17930</v>
      </c>
    </row>
    <row r="54" spans="1:6" ht="15.75" x14ac:dyDescent="0.25">
      <c r="A54" s="4"/>
      <c r="B54" s="55"/>
      <c r="C54" s="14"/>
      <c r="D54" s="14"/>
      <c r="E54" s="14"/>
      <c r="F54" s="15"/>
    </row>
    <row r="55" spans="1:6" ht="15.75" x14ac:dyDescent="0.25">
      <c r="A55" s="4"/>
      <c r="B55" s="54" t="s">
        <v>38</v>
      </c>
      <c r="C55" s="18"/>
      <c r="D55" s="18"/>
      <c r="E55" s="18"/>
      <c r="F55" s="27">
        <f>F53+F38+F32+F28+F11</f>
        <v>124480</v>
      </c>
    </row>
    <row r="56" spans="1:6" ht="15.75" x14ac:dyDescent="0.25">
      <c r="A56" s="4"/>
      <c r="B56" s="54" t="s">
        <v>39</v>
      </c>
      <c r="C56" s="18"/>
      <c r="D56" s="18"/>
      <c r="E56" s="18"/>
      <c r="F56" s="28"/>
    </row>
    <row r="57" spans="1:6" ht="15.75" x14ac:dyDescent="0.25">
      <c r="A57" s="4"/>
      <c r="B57" s="55"/>
      <c r="C57" s="15"/>
      <c r="D57" s="15"/>
      <c r="E57" s="15"/>
      <c r="F57" s="22"/>
    </row>
    <row r="58" spans="1:6" ht="18" x14ac:dyDescent="0.25">
      <c r="A58" s="4"/>
      <c r="B58" s="61" t="s">
        <v>8</v>
      </c>
      <c r="C58" s="8"/>
      <c r="D58" s="8"/>
      <c r="E58" s="8"/>
      <c r="F58" s="8"/>
    </row>
    <row r="59" spans="1:6" ht="15" x14ac:dyDescent="0.2">
      <c r="A59" s="4"/>
      <c r="B59" s="42" t="s">
        <v>48</v>
      </c>
      <c r="C59" s="21"/>
      <c r="D59" s="21"/>
      <c r="E59" s="21"/>
      <c r="F59" s="21"/>
    </row>
    <row r="60" spans="1:6" ht="15" x14ac:dyDescent="0.2">
      <c r="A60" s="4"/>
      <c r="B60" s="42" t="s">
        <v>46</v>
      </c>
      <c r="C60" s="21"/>
      <c r="D60" s="21"/>
      <c r="E60" s="21"/>
      <c r="F60" s="21"/>
    </row>
    <row r="61" spans="1:6" ht="30" x14ac:dyDescent="0.2">
      <c r="A61" s="4"/>
      <c r="B61" s="42" t="s">
        <v>45</v>
      </c>
      <c r="C61" s="21"/>
      <c r="D61" s="21"/>
      <c r="E61" s="21"/>
      <c r="F61" s="21"/>
    </row>
    <row r="62" spans="1:6" ht="15" x14ac:dyDescent="0.2">
      <c r="A62" s="4"/>
      <c r="B62" s="42" t="s">
        <v>65</v>
      </c>
      <c r="C62" s="21"/>
      <c r="D62" s="21"/>
      <c r="E62" s="21"/>
      <c r="F62" s="21"/>
    </row>
    <row r="63" spans="1:6" x14ac:dyDescent="0.2">
      <c r="B63" s="62"/>
    </row>
    <row r="64" spans="1:6" x14ac:dyDescent="0.2">
      <c r="B64" s="62"/>
    </row>
    <row r="65" spans="2:2" x14ac:dyDescent="0.2">
      <c r="B65" s="62"/>
    </row>
    <row r="66" spans="2:2" x14ac:dyDescent="0.2">
      <c r="B66" s="62"/>
    </row>
  </sheetData>
  <mergeCells count="1">
    <mergeCell ref="E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9db4d2-b901-4231-a651-8ce5b0167fa1" xsi:nil="true"/>
    <lcf76f155ced4ddcb4097134ff3c332f xmlns="c13a017d-72a7-4c8e-bf8e-0e4edd132d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0F77D0B493A641AA32C07373A1BE5F" ma:contentTypeVersion="15" ma:contentTypeDescription="Create a new document." ma:contentTypeScope="" ma:versionID="b50168a600906af74b3ae529e98a143e">
  <xsd:schema xmlns:xsd="http://www.w3.org/2001/XMLSchema" xmlns:xs="http://www.w3.org/2001/XMLSchema" xmlns:p="http://schemas.microsoft.com/office/2006/metadata/properties" xmlns:ns2="c13a017d-72a7-4c8e-bf8e-0e4edd132d04" xmlns:ns3="309db4d2-b901-4231-a651-8ce5b0167fa1" targetNamespace="http://schemas.microsoft.com/office/2006/metadata/properties" ma:root="true" ma:fieldsID="338cebbdcd4d02d55986d1eb4ae4e6b0" ns2:_="" ns3:_="">
    <xsd:import namespace="c13a017d-72a7-4c8e-bf8e-0e4edd132d04"/>
    <xsd:import namespace="309db4d2-b901-4231-a651-8ce5b0167f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a017d-72a7-4c8e-bf8e-0e4edd132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fd00703-1f64-45c7-8cc6-d35fdd382db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9db4d2-b901-4231-a651-8ce5b0167f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b88044-5f8b-422d-b5b0-b852852efabc}" ma:internalName="TaxCatchAll" ma:showField="CatchAllData" ma:web="309db4d2-b901-4231-a651-8ce5b0167fa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771D1-7E2C-4BB3-9B1E-D97CAF0BA42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c3f0664-593d-4ef9-90d1-f68ae55ef447"/>
    <ds:schemaRef ds:uri="http://www.w3.org/XML/1998/namespace"/>
    <ds:schemaRef ds:uri="http://purl.org/dc/dcmitype/"/>
    <ds:schemaRef ds:uri="309db4d2-b901-4231-a651-8ce5b0167fa1"/>
    <ds:schemaRef ds:uri="c13a017d-72a7-4c8e-bf8e-0e4edd132d04"/>
  </ds:schemaRefs>
</ds:datastoreItem>
</file>

<file path=customXml/itemProps2.xml><?xml version="1.0" encoding="utf-8"?>
<ds:datastoreItem xmlns:ds="http://schemas.openxmlformats.org/officeDocument/2006/customXml" ds:itemID="{02CE2066-459D-4124-9669-118B39F1F193}">
  <ds:schemaRefs>
    <ds:schemaRef ds:uri="http://schemas.microsoft.com/sharepoint/v3/contenttype/forms"/>
  </ds:schemaRefs>
</ds:datastoreItem>
</file>

<file path=customXml/itemProps3.xml><?xml version="1.0" encoding="utf-8"?>
<ds:datastoreItem xmlns:ds="http://schemas.openxmlformats.org/officeDocument/2006/customXml" ds:itemID="{159D7034-9516-4AA1-BADF-BD5E0ACB4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a017d-72a7-4c8e-bf8e-0e4edd132d04"/>
    <ds:schemaRef ds:uri="309db4d2-b901-4231-a651-8ce5b0167f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sapir aron</cp:lastModifiedBy>
  <cp:lastPrinted>2023-04-19T11:27:16Z</cp:lastPrinted>
  <dcterms:created xsi:type="dcterms:W3CDTF">2022-10-19T06:09:26Z</dcterms:created>
  <dcterms:modified xsi:type="dcterms:W3CDTF">2024-05-19T06:55:23Z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0x010100D30F77D0B493A641AA32C07373A1BE5F</vt:lpwstr>
  </property>
</Properties>
</file>